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<sst xmlns="http://schemas.openxmlformats.org/spreadsheetml/2006/main" count="88" uniqueCount="38">
  <si>
    <t>T/Ithaca</t>
  </si>
  <si>
    <t>T/Lansing</t>
  </si>
  <si>
    <t>T/Groton</t>
  </si>
  <si>
    <t>T/Dryden</t>
  </si>
  <si>
    <t>C/Ithaca</t>
  </si>
  <si>
    <t>T/Enfield</t>
  </si>
  <si>
    <t>T/Newfield</t>
  </si>
  <si>
    <t>T/Danby</t>
  </si>
  <si>
    <t>T/Caroline</t>
  </si>
  <si>
    <t>V/Cayuga Heights</t>
  </si>
  <si>
    <t>V/Dryden</t>
  </si>
  <si>
    <t>V/Freeville</t>
  </si>
  <si>
    <t>V/Trumansburg</t>
  </si>
  <si>
    <t>V/Lansing</t>
  </si>
  <si>
    <t>T/Ulysses</t>
  </si>
  <si>
    <t>within 1/4 mi</t>
  </si>
  <si>
    <t>of a bus line</t>
  </si>
  <si>
    <t>2000 Census</t>
  </si>
  <si>
    <t>in municipality</t>
  </si>
  <si>
    <t>* seniors = persons 65 or older</t>
  </si>
  <si>
    <t>V/Groton</t>
  </si>
  <si>
    <t>Rural</t>
  </si>
  <si>
    <t>Urban</t>
  </si>
  <si>
    <t>Total County</t>
  </si>
  <si>
    <t>T/Lansing (Rural)</t>
  </si>
  <si>
    <t>Subtotal Urban**</t>
  </si>
  <si>
    <t>Subtotal Rural**</t>
  </si>
  <si>
    <t>** The Urban Area is smaller than the official urban area for purposes of aggregating data.</t>
  </si>
  <si>
    <t>Table A. Geographical Coverage of TCAT Routes by Total Population and Senior Population</t>
  </si>
  <si>
    <t>In Tompkins County, NY - 2000 Census</t>
  </si>
  <si>
    <t>Village Data is included in the above Town Data.</t>
  </si>
  <si>
    <t>Urban/</t>
  </si>
  <si>
    <t># of Persons</t>
  </si>
  <si>
    <t>Total Persons</t>
  </si>
  <si>
    <t>Percentage</t>
  </si>
  <si>
    <t># Seniors*</t>
  </si>
  <si>
    <t>Total Seniors</t>
  </si>
  <si>
    <t>Subtotal Rural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</si>
</sst>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64" fontId="2" fillId="0" borderId="2" xfId="21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1" xfId="21" applyNumberFormat="1" applyFont="1" applyBorder="1" applyAlignment="1">
      <alignment/>
    </xf>
    <xf numFmtId="9" fontId="0" fillId="0" borderId="0" xfId="2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K41" sqref="K41"/>
    </sheetView>
  </sheetViews>
  <sheetFormatPr defaultColWidth="9.140625" defaultRowHeight="12.75"/>
  <cols>
    <col min="1" max="1" width="18.28125" style="1" customWidth="1"/>
    <col min="2" max="2" width="13.28125" style="2" customWidth="1"/>
    <col min="3" max="3" width="14.00390625" style="2" customWidth="1"/>
    <col min="4" max="4" width="12.7109375" style="3" customWidth="1"/>
    <col min="5" max="5" width="13.00390625" style="0" customWidth="1"/>
    <col min="6" max="6" width="13.7109375" style="0" customWidth="1"/>
    <col min="7" max="7" width="12.57421875" style="0" customWidth="1"/>
  </cols>
  <sheetData>
    <row r="2" spans="1:8" ht="14.25">
      <c r="A2" s="4" t="s">
        <v>28</v>
      </c>
      <c r="B2" s="5"/>
      <c r="C2" s="5"/>
      <c r="D2" s="6"/>
      <c r="E2" s="4"/>
      <c r="F2" s="4"/>
      <c r="G2" s="4"/>
      <c r="H2" s="4"/>
    </row>
    <row r="3" spans="1:8" ht="14.25">
      <c r="A3" s="4" t="s">
        <v>29</v>
      </c>
      <c r="B3" s="5"/>
      <c r="C3" s="5"/>
      <c r="D3" s="6"/>
      <c r="E3" s="4"/>
      <c r="F3" s="4"/>
      <c r="G3" s="4"/>
      <c r="H3" s="4"/>
    </row>
    <row r="4" spans="1:8" ht="14.25">
      <c r="A4" s="4"/>
      <c r="B4" s="5"/>
      <c r="C4" s="5"/>
      <c r="D4" s="6"/>
      <c r="E4" s="4"/>
      <c r="F4" s="4"/>
      <c r="G4" s="4"/>
      <c r="H4" s="4"/>
    </row>
    <row r="5" spans="1:8" ht="14.25">
      <c r="A5" s="4" t="s">
        <v>17</v>
      </c>
      <c r="B5" s="13" t="s">
        <v>32</v>
      </c>
      <c r="C5" s="13"/>
      <c r="D5" s="16" t="s">
        <v>34</v>
      </c>
      <c r="E5" s="13" t="s">
        <v>35</v>
      </c>
      <c r="F5" s="19"/>
      <c r="G5" s="16" t="s">
        <v>34</v>
      </c>
      <c r="H5" s="20"/>
    </row>
    <row r="6" spans="1:8" ht="14.25">
      <c r="A6" s="4"/>
      <c r="B6" s="14" t="s">
        <v>15</v>
      </c>
      <c r="C6" s="14" t="s">
        <v>33</v>
      </c>
      <c r="D6" s="17" t="s">
        <v>15</v>
      </c>
      <c r="E6" s="14" t="s">
        <v>15</v>
      </c>
      <c r="F6" s="14" t="s">
        <v>36</v>
      </c>
      <c r="G6" s="17" t="s">
        <v>15</v>
      </c>
      <c r="H6" s="14" t="s">
        <v>31</v>
      </c>
    </row>
    <row r="7" spans="1:8" ht="14.25">
      <c r="A7" s="4"/>
      <c r="B7" s="15" t="s">
        <v>16</v>
      </c>
      <c r="C7" s="15" t="s">
        <v>18</v>
      </c>
      <c r="D7" s="18" t="s">
        <v>16</v>
      </c>
      <c r="E7" s="15" t="s">
        <v>16</v>
      </c>
      <c r="F7" s="15" t="s">
        <v>18</v>
      </c>
      <c r="G7" s="18" t="s">
        <v>16</v>
      </c>
      <c r="H7" s="15" t="s">
        <v>21</v>
      </c>
    </row>
    <row r="8" spans="1:8" ht="14.25">
      <c r="A8" s="7" t="s">
        <v>4</v>
      </c>
      <c r="B8" s="8">
        <v>28775</v>
      </c>
      <c r="C8" s="8">
        <v>28775</v>
      </c>
      <c r="D8" s="9">
        <f>B8/C8</f>
        <v>1</v>
      </c>
      <c r="E8" s="8">
        <v>1836</v>
      </c>
      <c r="F8" s="8">
        <v>1836</v>
      </c>
      <c r="G8" s="10">
        <f>E8/F8</f>
        <v>1</v>
      </c>
      <c r="H8" s="11" t="s">
        <v>22</v>
      </c>
    </row>
    <row r="9" spans="1:8" ht="14.25">
      <c r="A9" s="7" t="s">
        <v>0</v>
      </c>
      <c r="B9" s="8">
        <v>12833</v>
      </c>
      <c r="C9" s="8">
        <v>18710</v>
      </c>
      <c r="D9" s="9">
        <f>B9/C9</f>
        <v>0.6858898984500267</v>
      </c>
      <c r="E9" s="8">
        <v>1477</v>
      </c>
      <c r="F9" s="8">
        <v>2343</v>
      </c>
      <c r="G9" s="10">
        <f>E9/F9</f>
        <v>0.6303883909517712</v>
      </c>
      <c r="H9" s="11" t="s">
        <v>22</v>
      </c>
    </row>
    <row r="10" spans="1:8" ht="14.25">
      <c r="A10" s="7" t="s">
        <v>13</v>
      </c>
      <c r="B10" s="8">
        <v>3041</v>
      </c>
      <c r="C10" s="8">
        <v>3417</v>
      </c>
      <c r="D10" s="9">
        <f>B10/C10</f>
        <v>0.8899619549312262</v>
      </c>
      <c r="E10" s="8">
        <v>256</v>
      </c>
      <c r="F10" s="8">
        <v>318</v>
      </c>
      <c r="G10" s="10">
        <f>E10/F10</f>
        <v>0.8050314465408805</v>
      </c>
      <c r="H10" s="11" t="s">
        <v>22</v>
      </c>
    </row>
    <row r="11" spans="1:8" ht="14.25">
      <c r="A11" s="7" t="s">
        <v>25</v>
      </c>
      <c r="B11" s="8">
        <f>SUM(B8:B10)</f>
        <v>44649</v>
      </c>
      <c r="C11" s="8">
        <f>SUM(C8:C10)</f>
        <v>50902</v>
      </c>
      <c r="D11" s="9">
        <f>+B11/C11</f>
        <v>0.8771561038858984</v>
      </c>
      <c r="E11" s="8">
        <f>SUM(E8:E10)</f>
        <v>3569</v>
      </c>
      <c r="F11" s="8">
        <f>SUM(F8:F10)</f>
        <v>4497</v>
      </c>
      <c r="G11" s="10">
        <f>+E11/F11</f>
        <v>0.7936402045808316</v>
      </c>
      <c r="H11" s="11" t="s">
        <v>22</v>
      </c>
    </row>
    <row r="12" spans="1:8" ht="14.25">
      <c r="A12" s="7"/>
      <c r="B12" s="8"/>
      <c r="C12" s="8"/>
      <c r="D12" s="9"/>
      <c r="E12" s="8"/>
      <c r="F12" s="8"/>
      <c r="G12" s="10"/>
      <c r="H12" s="11"/>
    </row>
    <row r="13" spans="1:8" ht="14.25">
      <c r="A13" s="7" t="s">
        <v>8</v>
      </c>
      <c r="B13" s="8">
        <v>827</v>
      </c>
      <c r="C13" s="8">
        <v>2910</v>
      </c>
      <c r="D13" s="9">
        <f>B13/C13</f>
        <v>0.28419243986254294</v>
      </c>
      <c r="E13" s="8">
        <v>96</v>
      </c>
      <c r="F13" s="8">
        <v>289</v>
      </c>
      <c r="G13" s="10">
        <f>E13/F13</f>
        <v>0.33217993079584773</v>
      </c>
      <c r="H13" s="11" t="s">
        <v>21</v>
      </c>
    </row>
    <row r="14" spans="1:8" ht="14.25">
      <c r="A14" s="7" t="s">
        <v>7</v>
      </c>
      <c r="B14" s="8">
        <v>420</v>
      </c>
      <c r="C14" s="8">
        <v>3007</v>
      </c>
      <c r="D14" s="9">
        <f>B14/C14</f>
        <v>0.13967409378117726</v>
      </c>
      <c r="E14" s="8">
        <v>43</v>
      </c>
      <c r="F14" s="8">
        <v>299</v>
      </c>
      <c r="G14" s="10">
        <f>E14/F14</f>
        <v>0.14381270903010032</v>
      </c>
      <c r="H14" s="11" t="s">
        <v>21</v>
      </c>
    </row>
    <row r="15" spans="1:8" ht="14.25">
      <c r="A15" s="7" t="s">
        <v>3</v>
      </c>
      <c r="B15" s="8">
        <v>4736</v>
      </c>
      <c r="C15" s="8">
        <v>13532</v>
      </c>
      <c r="D15" s="9">
        <f>B15/C15</f>
        <v>0.3499852202187408</v>
      </c>
      <c r="E15" s="8">
        <v>441</v>
      </c>
      <c r="F15" s="8">
        <v>1245</v>
      </c>
      <c r="G15" s="10">
        <f>E15/F15</f>
        <v>0.3542168674698795</v>
      </c>
      <c r="H15" s="11" t="s">
        <v>21</v>
      </c>
    </row>
    <row r="16" spans="1:11" ht="14.25">
      <c r="A16" s="7" t="s">
        <v>5</v>
      </c>
      <c r="B16" s="8">
        <v>312</v>
      </c>
      <c r="C16" s="8">
        <v>3369</v>
      </c>
      <c r="D16" s="9">
        <f>B16/C16</f>
        <v>0.09260908281389137</v>
      </c>
      <c r="E16" s="8">
        <v>23</v>
      </c>
      <c r="F16" s="8">
        <v>296</v>
      </c>
      <c r="G16" s="10">
        <f>E16/F16</f>
        <v>0.0777027027027027</v>
      </c>
      <c r="H16" s="11" t="s">
        <v>21</v>
      </c>
      <c r="K16" s="23"/>
    </row>
    <row r="17" spans="1:8" ht="14.25">
      <c r="A17" s="7" t="s">
        <v>2</v>
      </c>
      <c r="B17" s="8">
        <v>1642</v>
      </c>
      <c r="C17" s="8">
        <v>5794</v>
      </c>
      <c r="D17" s="9">
        <f>B17/C17</f>
        <v>0.28339661719019676</v>
      </c>
      <c r="E17" s="8">
        <v>315</v>
      </c>
      <c r="F17" s="8">
        <v>743</v>
      </c>
      <c r="G17" s="10">
        <f>E17/F17</f>
        <v>0.423956931359354</v>
      </c>
      <c r="H17" s="11" t="s">
        <v>21</v>
      </c>
    </row>
    <row r="18" spans="1:8" ht="14.25">
      <c r="A18" s="7" t="s">
        <v>24</v>
      </c>
      <c r="B18" s="8">
        <v>2372</v>
      </c>
      <c r="C18" s="8">
        <v>7104</v>
      </c>
      <c r="D18" s="9">
        <v>0.3338963963963964</v>
      </c>
      <c r="E18" s="8">
        <v>270</v>
      </c>
      <c r="F18" s="8">
        <v>740</v>
      </c>
      <c r="G18" s="12">
        <v>0.36486486486486486</v>
      </c>
      <c r="H18" s="11" t="s">
        <v>21</v>
      </c>
    </row>
    <row r="19" spans="1:11" ht="14.25">
      <c r="A19" s="7" t="s">
        <v>6</v>
      </c>
      <c r="B19" s="8">
        <v>1533</v>
      </c>
      <c r="C19" s="8">
        <v>5108</v>
      </c>
      <c r="D19" s="9">
        <f>B19/C19</f>
        <v>0.3001174628034456</v>
      </c>
      <c r="E19" s="8">
        <v>176</v>
      </c>
      <c r="F19" s="8">
        <v>452</v>
      </c>
      <c r="G19" s="10">
        <f>E19/F19</f>
        <v>0.3893805309734513</v>
      </c>
      <c r="H19" s="11" t="s">
        <v>21</v>
      </c>
      <c r="K19" s="23"/>
    </row>
    <row r="20" spans="1:8" ht="14.25">
      <c r="A20" s="7" t="s">
        <v>14</v>
      </c>
      <c r="B20" s="8">
        <v>2158</v>
      </c>
      <c r="C20" s="8">
        <v>4775</v>
      </c>
      <c r="D20" s="9">
        <f>B20/C20</f>
        <v>0.4519371727748691</v>
      </c>
      <c r="E20" s="8">
        <v>383</v>
      </c>
      <c r="F20" s="8">
        <v>696</v>
      </c>
      <c r="G20" s="10">
        <f>E20/F20</f>
        <v>0.5502873563218391</v>
      </c>
      <c r="H20" s="11" t="s">
        <v>21</v>
      </c>
    </row>
    <row r="21" spans="1:9" ht="14.25">
      <c r="A21" s="7" t="s">
        <v>26</v>
      </c>
      <c r="B21" s="8">
        <f>SUM(B13:B20)</f>
        <v>14000</v>
      </c>
      <c r="C21" s="8">
        <f>SUM(C13:C20)</f>
        <v>45599</v>
      </c>
      <c r="D21" s="9">
        <f>+B21/C21</f>
        <v>0.3070242768481765</v>
      </c>
      <c r="E21" s="8">
        <f>SUM(E13:E20)</f>
        <v>1747</v>
      </c>
      <c r="F21" s="8">
        <f>SUM(F13:F20)</f>
        <v>4760</v>
      </c>
      <c r="G21" s="10">
        <f>+E21/F21</f>
        <v>0.36701680672268905</v>
      </c>
      <c r="H21" s="11" t="s">
        <v>21</v>
      </c>
      <c r="I21" s="22"/>
    </row>
    <row r="22" spans="1:8" ht="14.25">
      <c r="A22" s="7"/>
      <c r="B22" s="8"/>
      <c r="C22" s="8"/>
      <c r="D22" s="9"/>
      <c r="E22" s="8"/>
      <c r="F22" s="8"/>
      <c r="G22" s="9"/>
      <c r="H22" s="4"/>
    </row>
    <row r="23" spans="1:8" ht="14.25">
      <c r="A23" s="7" t="s">
        <v>23</v>
      </c>
      <c r="B23" s="8">
        <f>+B21+B11</f>
        <v>58649</v>
      </c>
      <c r="C23" s="8">
        <f>+C21+C11</f>
        <v>96501</v>
      </c>
      <c r="D23" s="9">
        <f>+B23/C23</f>
        <v>0.6077553600480824</v>
      </c>
      <c r="E23" s="8">
        <f>+E21+E11</f>
        <v>5316</v>
      </c>
      <c r="F23" s="8">
        <f>+F21+F11</f>
        <v>9257</v>
      </c>
      <c r="G23" s="9">
        <f>+E23/F23</f>
        <v>0.5742681214216269</v>
      </c>
      <c r="H23" s="4"/>
    </row>
    <row r="24" spans="1:8" ht="14.25">
      <c r="A24" s="4"/>
      <c r="B24" s="5"/>
      <c r="C24" s="5"/>
      <c r="D24" s="6"/>
      <c r="E24" s="5"/>
      <c r="F24" s="5"/>
      <c r="G24" s="6"/>
      <c r="H24" s="4"/>
    </row>
    <row r="25" spans="1:8" ht="14.25">
      <c r="A25" s="4"/>
      <c r="B25" s="5"/>
      <c r="C25" s="5"/>
      <c r="D25" s="6"/>
      <c r="E25" s="5"/>
      <c r="F25" s="5"/>
      <c r="G25" s="6"/>
      <c r="H25" s="4"/>
    </row>
    <row r="26" spans="1:8" ht="14.25">
      <c r="A26" s="4" t="s">
        <v>30</v>
      </c>
      <c r="B26" s="5"/>
      <c r="C26" s="5"/>
      <c r="D26" s="6"/>
      <c r="E26" s="5"/>
      <c r="F26" s="5"/>
      <c r="G26" s="6"/>
      <c r="H26" s="4"/>
    </row>
    <row r="27" spans="1:8" ht="14.25">
      <c r="A27" s="7" t="s">
        <v>20</v>
      </c>
      <c r="B27" s="8">
        <v>1468</v>
      </c>
      <c r="C27" s="8">
        <v>2470</v>
      </c>
      <c r="D27" s="9">
        <f aca="true" t="shared" si="0" ref="D27:D32">B27/C27</f>
        <v>0.594331983805668</v>
      </c>
      <c r="E27" s="8">
        <v>296</v>
      </c>
      <c r="F27" s="8">
        <v>413</v>
      </c>
      <c r="G27" s="9">
        <f aca="true" t="shared" si="1" ref="G27:G32">E27/F27</f>
        <v>0.7167070217917676</v>
      </c>
      <c r="H27" s="11" t="s">
        <v>21</v>
      </c>
    </row>
    <row r="28" spans="1:8" ht="14.25">
      <c r="A28" s="7" t="s">
        <v>10</v>
      </c>
      <c r="B28" s="8">
        <v>1348</v>
      </c>
      <c r="C28" s="8">
        <v>1832</v>
      </c>
      <c r="D28" s="9">
        <f t="shared" si="0"/>
        <v>0.7358078602620087</v>
      </c>
      <c r="E28" s="8">
        <v>129</v>
      </c>
      <c r="F28" s="8">
        <v>210</v>
      </c>
      <c r="G28" s="9">
        <f t="shared" si="1"/>
        <v>0.6142857142857143</v>
      </c>
      <c r="H28" s="11" t="s">
        <v>21</v>
      </c>
    </row>
    <row r="29" spans="1:8" ht="14.25">
      <c r="A29" s="7" t="s">
        <v>11</v>
      </c>
      <c r="B29" s="8">
        <v>457</v>
      </c>
      <c r="C29" s="8">
        <v>505</v>
      </c>
      <c r="D29" s="9">
        <f t="shared" si="0"/>
        <v>0.904950495049505</v>
      </c>
      <c r="E29" s="8">
        <v>66</v>
      </c>
      <c r="F29" s="8">
        <v>66</v>
      </c>
      <c r="G29" s="9">
        <f t="shared" si="1"/>
        <v>1</v>
      </c>
      <c r="H29" s="11" t="s">
        <v>21</v>
      </c>
    </row>
    <row r="30" spans="1:8" ht="14.25">
      <c r="A30" s="7" t="s">
        <v>12</v>
      </c>
      <c r="B30" s="8">
        <v>1123</v>
      </c>
      <c r="C30" s="8">
        <v>1581</v>
      </c>
      <c r="D30" s="9">
        <f t="shared" si="0"/>
        <v>0.7103099304237824</v>
      </c>
      <c r="E30" s="8">
        <v>181</v>
      </c>
      <c r="F30" s="8">
        <v>1581</v>
      </c>
      <c r="G30" s="9">
        <f t="shared" si="1"/>
        <v>0.11448450347881088</v>
      </c>
      <c r="H30" s="11" t="s">
        <v>21</v>
      </c>
    </row>
    <row r="31" spans="1:8" ht="14.25">
      <c r="A31" s="7" t="s">
        <v>9</v>
      </c>
      <c r="B31" s="8">
        <v>3075</v>
      </c>
      <c r="C31" s="8">
        <v>3273</v>
      </c>
      <c r="D31" s="9">
        <f t="shared" si="0"/>
        <v>0.9395050412465628</v>
      </c>
      <c r="E31" s="8">
        <v>541</v>
      </c>
      <c r="F31" s="8">
        <v>785</v>
      </c>
      <c r="G31" s="9">
        <f t="shared" si="1"/>
        <v>0.689171974522293</v>
      </c>
      <c r="H31" s="11" t="s">
        <v>22</v>
      </c>
    </row>
    <row r="32" spans="1:8" ht="14.25">
      <c r="A32" s="7" t="s">
        <v>13</v>
      </c>
      <c r="B32" s="8">
        <v>3041</v>
      </c>
      <c r="C32" s="8">
        <v>3417</v>
      </c>
      <c r="D32" s="9">
        <f t="shared" si="0"/>
        <v>0.8899619549312262</v>
      </c>
      <c r="E32" s="8">
        <v>256</v>
      </c>
      <c r="F32" s="8">
        <v>318</v>
      </c>
      <c r="G32" s="9">
        <f t="shared" si="1"/>
        <v>0.8050314465408805</v>
      </c>
      <c r="H32" s="11" t="s">
        <v>22</v>
      </c>
    </row>
    <row r="33" spans="1:8" ht="14.25">
      <c r="A33" s="4"/>
      <c r="B33" s="5"/>
      <c r="C33" s="5"/>
      <c r="D33" s="6"/>
      <c r="E33" s="5"/>
      <c r="F33" s="5"/>
      <c r="G33" s="6"/>
      <c r="H33" s="4"/>
    </row>
    <row r="34" spans="1:8" ht="14.25">
      <c r="A34" s="4"/>
      <c r="B34" s="5"/>
      <c r="C34" s="5"/>
      <c r="D34" s="6"/>
      <c r="E34" s="5"/>
      <c r="F34" s="4"/>
      <c r="G34" s="4"/>
      <c r="H34" s="4"/>
    </row>
    <row r="35" spans="1:8" ht="14.25">
      <c r="A35" s="4" t="s">
        <v>19</v>
      </c>
      <c r="B35" s="5"/>
      <c r="C35" s="5"/>
      <c r="D35" s="6"/>
      <c r="E35" s="4"/>
      <c r="F35" s="4"/>
      <c r="G35" s="4"/>
      <c r="H35" s="4"/>
    </row>
    <row r="36" spans="1:8" ht="14.25">
      <c r="A36" s="4" t="s">
        <v>27</v>
      </c>
      <c r="B36" s="5"/>
      <c r="C36" s="5"/>
      <c r="D36" s="6"/>
      <c r="E36" s="4"/>
      <c r="F36" s="4"/>
      <c r="G36" s="4"/>
      <c r="H36" s="4"/>
    </row>
    <row r="37" spans="1:8" ht="14.25">
      <c r="A37" s="4"/>
      <c r="B37" s="5"/>
      <c r="C37" s="5"/>
      <c r="D37" s="6"/>
      <c r="E37" s="4"/>
      <c r="F37" s="4"/>
      <c r="G37" s="4"/>
      <c r="H37" s="4"/>
    </row>
    <row r="38" spans="1:8" ht="14.25">
      <c r="A38" s="7" t="s">
        <v>1</v>
      </c>
      <c r="B38" s="8">
        <v>5413</v>
      </c>
      <c r="C38" s="8">
        <v>10521</v>
      </c>
      <c r="D38" s="9">
        <f>B38/C38</f>
        <v>0.5144948198840414</v>
      </c>
      <c r="E38" s="8">
        <v>526</v>
      </c>
      <c r="F38" s="8">
        <v>1058</v>
      </c>
      <c r="G38" s="9">
        <f>E38/F38</f>
        <v>0.497164461247637</v>
      </c>
      <c r="H38" s="7"/>
    </row>
    <row r="39" spans="1:8" ht="14.25">
      <c r="A39" s="7" t="s">
        <v>13</v>
      </c>
      <c r="B39" s="8">
        <v>3041</v>
      </c>
      <c r="C39" s="8">
        <v>3417</v>
      </c>
      <c r="D39" s="9">
        <f>B39/C39</f>
        <v>0.8899619549312262</v>
      </c>
      <c r="E39" s="8">
        <v>256</v>
      </c>
      <c r="F39" s="8">
        <v>318</v>
      </c>
      <c r="G39" s="9">
        <f>E39/F39</f>
        <v>0.8050314465408805</v>
      </c>
      <c r="H39" s="7" t="s">
        <v>22</v>
      </c>
    </row>
    <row r="40" spans="1:8" ht="14.25">
      <c r="A40" s="7" t="s">
        <v>24</v>
      </c>
      <c r="B40" s="8">
        <f>+B38-B39</f>
        <v>2372</v>
      </c>
      <c r="C40" s="8">
        <f>+C38-C39</f>
        <v>7104</v>
      </c>
      <c r="D40" s="9">
        <f>+B40/C40</f>
        <v>0.3338963963963964</v>
      </c>
      <c r="E40" s="8">
        <f>+E38-E39</f>
        <v>270</v>
      </c>
      <c r="F40" s="8">
        <f>+F38-F39</f>
        <v>740</v>
      </c>
      <c r="G40" s="21">
        <f>+E40/F40</f>
        <v>0.36486486486486486</v>
      </c>
      <c r="H40" s="7" t="s">
        <v>21</v>
      </c>
    </row>
    <row r="45" spans="1:7" ht="14.25">
      <c r="A45" s="4" t="s">
        <v>17</v>
      </c>
      <c r="B45" s="13" t="s">
        <v>32</v>
      </c>
      <c r="C45" s="13"/>
      <c r="D45" s="16" t="s">
        <v>34</v>
      </c>
      <c r="E45" s="13" t="s">
        <v>35</v>
      </c>
      <c r="F45" s="19"/>
      <c r="G45" s="16" t="s">
        <v>34</v>
      </c>
    </row>
    <row r="46" spans="1:7" ht="14.25">
      <c r="A46" s="4"/>
      <c r="B46" s="14" t="s">
        <v>15</v>
      </c>
      <c r="C46" s="14" t="s">
        <v>33</v>
      </c>
      <c r="D46" s="17" t="s">
        <v>15</v>
      </c>
      <c r="E46" s="14" t="s">
        <v>15</v>
      </c>
      <c r="F46" s="14" t="s">
        <v>36</v>
      </c>
      <c r="G46" s="17" t="s">
        <v>15</v>
      </c>
    </row>
    <row r="47" spans="1:7" ht="14.25">
      <c r="A47" s="4"/>
      <c r="B47" s="15" t="s">
        <v>16</v>
      </c>
      <c r="C47" s="15" t="s">
        <v>18</v>
      </c>
      <c r="D47" s="18" t="s">
        <v>16</v>
      </c>
      <c r="E47" s="15" t="s">
        <v>16</v>
      </c>
      <c r="F47" s="15" t="s">
        <v>18</v>
      </c>
      <c r="G47" s="18" t="s">
        <v>16</v>
      </c>
    </row>
    <row r="48" spans="1:7" ht="14.25">
      <c r="A48" s="7" t="s">
        <v>5</v>
      </c>
      <c r="B48" s="8">
        <v>312</v>
      </c>
      <c r="C48" s="8">
        <v>3369</v>
      </c>
      <c r="D48" s="9">
        <f>B48/C48</f>
        <v>0.09260908281389137</v>
      </c>
      <c r="E48" s="8">
        <v>23</v>
      </c>
      <c r="F48" s="8">
        <v>296</v>
      </c>
      <c r="G48" s="10">
        <f>E48/F48</f>
        <v>0.0777027027027027</v>
      </c>
    </row>
    <row r="49" spans="1:7" ht="14.25">
      <c r="A49" s="7" t="s">
        <v>6</v>
      </c>
      <c r="B49" s="8">
        <v>1533</v>
      </c>
      <c r="C49" s="8">
        <v>5108</v>
      </c>
      <c r="D49" s="9">
        <f>B49/C49</f>
        <v>0.3001174628034456</v>
      </c>
      <c r="E49" s="8">
        <v>176</v>
      </c>
      <c r="F49" s="8">
        <v>452</v>
      </c>
      <c r="G49" s="10">
        <f>E49/F49</f>
        <v>0.3893805309734513</v>
      </c>
    </row>
    <row r="51" spans="1:7" ht="14.25">
      <c r="A51" s="7" t="s">
        <v>37</v>
      </c>
      <c r="B51" s="8">
        <f>SUM(B43:B50)</f>
        <v>1845</v>
      </c>
      <c r="C51" s="8">
        <f>SUM(C43:C50)</f>
        <v>8477</v>
      </c>
      <c r="D51" s="9">
        <f>+B51/C51</f>
        <v>0.21764775274271558</v>
      </c>
      <c r="E51" s="8">
        <f>SUM(E43:E50)</f>
        <v>199</v>
      </c>
      <c r="F51" s="8">
        <f>SUM(F43:F50)</f>
        <v>748</v>
      </c>
      <c r="G51" s="10">
        <f>+E51/F51</f>
        <v>0.2660427807486631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Tompkins County</dc:creator>
  <cp:keywords/>
  <dc:description/>
  <cp:lastModifiedBy>50b002</cp:lastModifiedBy>
  <cp:lastPrinted>2008-03-06T16:57:19Z</cp:lastPrinted>
  <dcterms:created xsi:type="dcterms:W3CDTF">2008-02-22T18:04:26Z</dcterms:created>
  <dcterms:modified xsi:type="dcterms:W3CDTF">2010-10-14T02:32:44Z</dcterms:modified>
  <cp:category/>
  <cp:version/>
  <cp:contentType/>
  <cp:contentStatus/>
</cp:coreProperties>
</file>